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545"/>
  </bookViews>
  <sheets>
    <sheet name="중도금대출이자계산기" sheetId="3" r:id="rId1"/>
    <sheet name="Sheet1" sheetId="4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" l="1"/>
  <c r="F8" i="3"/>
  <c r="E9" i="3"/>
  <c r="F9" i="3" s="1"/>
  <c r="F4" i="3" l="1"/>
  <c r="E13" i="3"/>
  <c r="E12" i="3"/>
  <c r="E11" i="3"/>
  <c r="E10" i="3"/>
  <c r="C11" i="3" l="1"/>
  <c r="C9" i="3"/>
  <c r="H9" i="3" s="1"/>
  <c r="C8" i="3"/>
  <c r="H8" i="3" s="1"/>
  <c r="C12" i="3"/>
  <c r="C13" i="3"/>
  <c r="C10" i="3"/>
  <c r="F13" i="3"/>
  <c r="F12" i="3"/>
  <c r="F11" i="3"/>
  <c r="H11" i="3" s="1"/>
  <c r="F10" i="3"/>
  <c r="H10" i="3" l="1"/>
  <c r="H12" i="3"/>
  <c r="H13" i="3"/>
  <c r="C14" i="3"/>
  <c r="H14" i="3" l="1"/>
</calcChain>
</file>

<file path=xl/sharedStrings.xml><?xml version="1.0" encoding="utf-8"?>
<sst xmlns="http://schemas.openxmlformats.org/spreadsheetml/2006/main" count="19" uniqueCount="19">
  <si>
    <t>회차</t>
    <phoneticPr fontId="2" type="noConversion"/>
  </si>
  <si>
    <t>금액</t>
    <phoneticPr fontId="2" type="noConversion"/>
  </si>
  <si>
    <t>납부일</t>
    <phoneticPr fontId="2" type="noConversion"/>
  </si>
  <si>
    <t>만기일</t>
    <phoneticPr fontId="2" type="noConversion"/>
  </si>
  <si>
    <t>일수</t>
    <phoneticPr fontId="2" type="noConversion"/>
  </si>
  <si>
    <t>이율</t>
    <phoneticPr fontId="2" type="noConversion"/>
  </si>
  <si>
    <t>이자</t>
    <phoneticPr fontId="2" type="noConversion"/>
  </si>
  <si>
    <t>중도금 대출이자 계산기</t>
    <phoneticPr fontId="2" type="noConversion"/>
  </si>
  <si>
    <t>1회차</t>
    <phoneticPr fontId="2" type="noConversion"/>
  </si>
  <si>
    <t>2회차</t>
  </si>
  <si>
    <t>3회차</t>
  </si>
  <si>
    <t>4회차</t>
  </si>
  <si>
    <t>5회차</t>
  </si>
  <si>
    <t>6회차</t>
  </si>
  <si>
    <t>입주일</t>
    <phoneticPr fontId="2" type="noConversion"/>
  </si>
  <si>
    <t>연이율</t>
    <phoneticPr fontId="2" type="noConversion"/>
  </si>
  <si>
    <t>총 분양가</t>
    <phoneticPr fontId="2" type="noConversion"/>
  </si>
  <si>
    <t>회차별 중도금</t>
    <phoneticPr fontId="2" type="noConversion"/>
  </si>
  <si>
    <t>중도금 대출 총액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</si>
</sst>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/mm/dd;@"/>
  </numFmts>
  <fonts count="10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medium">
        <color auto="1"/>
      </left>
      <right style="thick">
        <color rgb="FFFFC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rgb="FFFFC000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41" fontId="0" fillId="0" borderId="0" xfId="1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1" fontId="8" fillId="2" borderId="6" xfId="1" applyFont="1" applyFill="1" applyBorder="1" applyAlignment="1">
      <alignment vertical="center"/>
    </xf>
    <xf numFmtId="41" fontId="8" fillId="2" borderId="9" xfId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0" fontId="3" fillId="2" borderId="3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176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vertical="center"/>
    </xf>
    <xf numFmtId="41" fontId="0" fillId="2" borderId="0" xfId="1" applyFont="1" applyFill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41" fontId="8" fillId="2" borderId="4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14" fontId="7" fillId="2" borderId="22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10" fontId="7" fillId="2" borderId="22" xfId="0" applyNumberFormat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76" fontId="4" fillId="5" borderId="11" xfId="0" applyNumberFormat="1" applyFont="1" applyFill="1" applyBorder="1" applyAlignment="1">
      <alignment horizontal="center" vertical="center"/>
    </xf>
    <xf numFmtId="41" fontId="4" fillId="5" borderId="12" xfId="1" applyFont="1" applyFill="1" applyBorder="1" applyAlignment="1">
      <alignment horizontal="center" vertical="center"/>
    </xf>
    <xf numFmtId="41" fontId="6" fillId="5" borderId="15" xfId="1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3" fontId="6" fillId="5" borderId="1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12"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0" formatCode="General"/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6" formatCode="yyyy/mm/dd;@"/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6" formatCode="yyyy/mm/dd;@"/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solid">
          <fgColor indexed="64"/>
          <bgColor theme="0"/>
        </patternFill>
      </fill>
      <alignment vertical="center" textRotation="0" wrapText="0" justifyLastLine="0" shrinkToFit="0" readingOrder="0"/>
    </dxf>
    <dxf>
      <border>
        <bottom style="double">
          <color auto="1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맑은 고딕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3333FF"/>
      <color rgb="FFFFEBE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표1_35" displayName="표1_35" ref="B7:H14" totalsRowShown="0" headerRowDxfId="11" dataDxfId="9" headerRowBorderDxfId="10" tableBorderDxfId="8" totalsRowBorderDxfId="7">
  <autoFilter ref="B7:H14"/>
  <tableColumns count="7">
    <tableColumn id="1" name="회차" dataDxfId="6"/>
    <tableColumn id="2" name="금액" dataDxfId="5"/>
    <tableColumn id="3" name="납부일" dataDxfId="4"/>
    <tableColumn id="4" name="만기일" dataDxfId="3"/>
    <tableColumn id="5" name="일수" dataDxfId="2">
      <calculatedColumnFormula>DATEDIF(표1_35[[#This Row],[납부일]],표1_35[[#This Row],[만기일]],"d")</calculatedColumnFormula>
    </tableColumn>
    <tableColumn id="6" name="이율" dataDxfId="1"/>
    <tableColumn id="7" name="이자" dataDxfId="0" dataCellStyle="쉼표 [0]">
      <calculatedColumnFormula>표1_35[[#This Row],[금액]]*표1_35[[#This Row],[이율]]*표1_35[[#This Row],[일수]]/365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L2" sqref="L2"/>
    </sheetView>
  </sheetViews>
  <sheetFormatPr defaultColWidth="8.75" defaultRowHeight="35.450000000000003" customHeight="1" x14ac:dyDescent="0.3"/>
  <cols>
    <col min="1" max="1" width="8.75" style="19"/>
    <col min="2" max="2" width="14.125" style="23" customWidth="1"/>
    <col min="3" max="3" width="14.125" style="19" customWidth="1"/>
    <col min="4" max="5" width="14.125" style="24" customWidth="1"/>
    <col min="6" max="7" width="14.125" style="19" customWidth="1"/>
    <col min="8" max="8" width="14.125" style="25" customWidth="1"/>
    <col min="9" max="16384" width="8.75" style="19"/>
  </cols>
  <sheetData>
    <row r="1" spans="2:8" ht="35.450000000000003" customHeight="1" thickBot="1" x14ac:dyDescent="0.35"/>
    <row r="2" spans="2:8" ht="87.6" customHeight="1" thickBot="1" x14ac:dyDescent="0.35">
      <c r="B2" s="47" t="s">
        <v>7</v>
      </c>
      <c r="C2" s="48"/>
      <c r="D2" s="48"/>
      <c r="E2" s="48"/>
      <c r="F2" s="48"/>
      <c r="G2" s="48"/>
      <c r="H2" s="49"/>
    </row>
    <row r="3" spans="2:8" ht="27.6" customHeight="1" thickBot="1" x14ac:dyDescent="0.35">
      <c r="B3" s="45"/>
      <c r="C3" s="46"/>
      <c r="D3" s="46"/>
      <c r="E3" s="46"/>
      <c r="F3" s="46"/>
      <c r="G3" s="46"/>
      <c r="H3" s="46"/>
    </row>
    <row r="4" spans="2:8" ht="29.45" customHeight="1" thickTop="1" thickBot="1" x14ac:dyDescent="0.35">
      <c r="B4" s="36" t="s">
        <v>16</v>
      </c>
      <c r="C4" s="31">
        <v>600000000</v>
      </c>
      <c r="D4" s="20"/>
      <c r="E4" s="33" t="s">
        <v>17</v>
      </c>
      <c r="F4" s="31">
        <f>C4/10</f>
        <v>60000000</v>
      </c>
      <c r="G4" s="21"/>
      <c r="H4" s="21"/>
    </row>
    <row r="5" spans="2:8" ht="29.45" customHeight="1" thickTop="1" thickBot="1" x14ac:dyDescent="0.35">
      <c r="B5" s="37" t="s">
        <v>14</v>
      </c>
      <c r="C5" s="32">
        <v>45550</v>
      </c>
      <c r="D5" s="20"/>
      <c r="E5" s="34" t="s">
        <v>15</v>
      </c>
      <c r="F5" s="35">
        <v>0.04</v>
      </c>
      <c r="G5" s="21"/>
      <c r="H5" s="21"/>
    </row>
    <row r="6" spans="2:8" ht="29.45" customHeight="1" x14ac:dyDescent="0.3">
      <c r="B6" s="22"/>
      <c r="C6" s="22"/>
      <c r="D6" s="22"/>
      <c r="E6" s="22"/>
      <c r="F6" s="22"/>
      <c r="G6" s="22"/>
      <c r="H6" s="22"/>
    </row>
    <row r="7" spans="2:8" ht="29.45" customHeight="1" thickBot="1" x14ac:dyDescent="0.35">
      <c r="B7" s="38" t="s">
        <v>0</v>
      </c>
      <c r="C7" s="39" t="s">
        <v>1</v>
      </c>
      <c r="D7" s="40" t="s">
        <v>2</v>
      </c>
      <c r="E7" s="40" t="s">
        <v>3</v>
      </c>
      <c r="F7" s="39" t="s">
        <v>4</v>
      </c>
      <c r="G7" s="39" t="s">
        <v>5</v>
      </c>
      <c r="H7" s="41" t="s">
        <v>6</v>
      </c>
    </row>
    <row r="8" spans="2:8" ht="29.45" customHeight="1" thickTop="1" x14ac:dyDescent="0.3">
      <c r="B8" s="28" t="s">
        <v>8</v>
      </c>
      <c r="C8" s="12">
        <f>F4</f>
        <v>60000000</v>
      </c>
      <c r="D8" s="13">
        <v>44635</v>
      </c>
      <c r="E8" s="13">
        <f>C5</f>
        <v>45550</v>
      </c>
      <c r="F8" s="14">
        <f>DATEDIF(표1_35[[#This Row],[납부일]],표1_35[[#This Row],[만기일]],"d")</f>
        <v>915</v>
      </c>
      <c r="G8" s="15">
        <v>0.04</v>
      </c>
      <c r="H8" s="27">
        <f>표1_35[[#This Row],[금액]]*표1_35[[#This Row],[이율]]*표1_35[[#This Row],[일수]]/365</f>
        <v>6016438.3561643837</v>
      </c>
    </row>
    <row r="9" spans="2:8" ht="29.45" customHeight="1" x14ac:dyDescent="0.3">
      <c r="B9" s="29" t="s">
        <v>9</v>
      </c>
      <c r="C9" s="5">
        <f>F4</f>
        <v>60000000</v>
      </c>
      <c r="D9" s="6">
        <v>44788</v>
      </c>
      <c r="E9" s="6">
        <f>C5</f>
        <v>45550</v>
      </c>
      <c r="F9" s="7">
        <f>DATEDIF(표1_35[[#This Row],[납부일]],표1_35[[#This Row],[만기일]],"d")</f>
        <v>762</v>
      </c>
      <c r="G9" s="15">
        <v>0.04</v>
      </c>
      <c r="H9" s="10">
        <f>표1_35[[#This Row],[금액]]*표1_35[[#This Row],[이율]]*표1_35[[#This Row],[일수]]/365</f>
        <v>5010410.9589041099</v>
      </c>
    </row>
    <row r="10" spans="2:8" ht="29.45" customHeight="1" x14ac:dyDescent="0.3">
      <c r="B10" s="29" t="s">
        <v>10</v>
      </c>
      <c r="C10" s="5">
        <f>F4</f>
        <v>60000000</v>
      </c>
      <c r="D10" s="6">
        <v>44941</v>
      </c>
      <c r="E10" s="6">
        <f>C5</f>
        <v>45550</v>
      </c>
      <c r="F10" s="7">
        <f>DATEDIF(표1_35[[#This Row],[납부일]],표1_35[[#This Row],[만기일]],"d")</f>
        <v>609</v>
      </c>
      <c r="G10" s="15">
        <v>0.04</v>
      </c>
      <c r="H10" s="10">
        <f>표1_35[[#This Row],[금액]]*표1_35[[#This Row],[이율]]*표1_35[[#This Row],[일수]]/365</f>
        <v>4004383.5616438356</v>
      </c>
    </row>
    <row r="11" spans="2:8" ht="29.45" customHeight="1" x14ac:dyDescent="0.3">
      <c r="B11" s="29" t="s">
        <v>11</v>
      </c>
      <c r="C11" s="5">
        <f>F4</f>
        <v>60000000</v>
      </c>
      <c r="D11" s="6">
        <v>45122</v>
      </c>
      <c r="E11" s="6">
        <f>C5</f>
        <v>45550</v>
      </c>
      <c r="F11" s="7">
        <f>DATEDIF(표1_35[[#This Row],[납부일]],표1_35[[#This Row],[만기일]],"d")</f>
        <v>428</v>
      </c>
      <c r="G11" s="15">
        <v>0.04</v>
      </c>
      <c r="H11" s="10">
        <f>표1_35[[#This Row],[금액]]*표1_35[[#This Row],[이율]]*표1_35[[#This Row],[일수]]/365</f>
        <v>2814246.5753424657</v>
      </c>
    </row>
    <row r="12" spans="2:8" ht="29.45" customHeight="1" x14ac:dyDescent="0.3">
      <c r="B12" s="29" t="s">
        <v>12</v>
      </c>
      <c r="C12" s="5">
        <f>F4</f>
        <v>60000000</v>
      </c>
      <c r="D12" s="6">
        <v>45275</v>
      </c>
      <c r="E12" s="6">
        <f>C5</f>
        <v>45550</v>
      </c>
      <c r="F12" s="7">
        <f>DATEDIF(표1_35[[#This Row],[납부일]],표1_35[[#This Row],[만기일]],"d")</f>
        <v>275</v>
      </c>
      <c r="G12" s="15">
        <v>0.04</v>
      </c>
      <c r="H12" s="10">
        <f>표1_35[[#This Row],[금액]]*표1_35[[#This Row],[이율]]*표1_35[[#This Row],[일수]]/365</f>
        <v>1808219.1780821919</v>
      </c>
    </row>
    <row r="13" spans="2:8" ht="29.45" customHeight="1" thickBot="1" x14ac:dyDescent="0.35">
      <c r="B13" s="30" t="s">
        <v>13</v>
      </c>
      <c r="C13" s="16">
        <f>F4</f>
        <v>60000000</v>
      </c>
      <c r="D13" s="8">
        <v>45427</v>
      </c>
      <c r="E13" s="8">
        <f>C5</f>
        <v>45550</v>
      </c>
      <c r="F13" s="9">
        <f>DATEDIF(표1_35[[#This Row],[납부일]],표1_35[[#This Row],[만기일]],"d")</f>
        <v>123</v>
      </c>
      <c r="G13" s="15">
        <v>0.04</v>
      </c>
      <c r="H13" s="11">
        <f>표1_35[[#This Row],[금액]]*표1_35[[#This Row],[이율]]*표1_35[[#This Row],[일수]]/365</f>
        <v>808767.12328767125</v>
      </c>
    </row>
    <row r="14" spans="2:8" ht="29.45" customHeight="1" thickBot="1" x14ac:dyDescent="0.35">
      <c r="B14" s="43" t="s">
        <v>18</v>
      </c>
      <c r="C14" s="44">
        <f>SUM(C8:C13)</f>
        <v>360000000</v>
      </c>
      <c r="D14" s="17"/>
      <c r="E14" s="17"/>
      <c r="F14" s="18"/>
      <c r="G14" s="26"/>
      <c r="H14" s="42">
        <f>SUM(H8:H13)</f>
        <v>20462465.753424656</v>
      </c>
    </row>
  </sheetData>
  <mergeCells count="2">
    <mergeCell ref="B2:H2"/>
    <mergeCell ref="B3:H3"/>
  </mergeCells>
  <phoneticPr fontId="2" type="noConversion"/>
  <pageMargins left="0.7" right="0.7" top="0.75" bottom="0.75" header="0.3" footer="0.3"/>
  <pageSetup paperSize="9" orientation="portrait" horizontalDpi="4294967292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M6" sqref="M6"/>
    </sheetView>
  </sheetViews>
  <sheetFormatPr defaultColWidth="8.75" defaultRowHeight="35.450000000000003" customHeight="1" x14ac:dyDescent="0.3"/>
  <cols>
    <col min="1" max="1" width="8.75" style="2"/>
    <col min="2" max="2" width="8.75" style="1"/>
    <col min="3" max="4" width="8.75" style="3"/>
    <col min="5" max="6" width="8.75" style="1"/>
    <col min="7" max="7" width="8.75" style="4"/>
    <col min="8" max="16384" width="8.75" style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중도금대출이자계산기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김혜경</dc:creator>
  <cp:lastModifiedBy>rbeo90@daum.net</cp:lastModifiedBy>
  <dcterms:created xsi:type="dcterms:W3CDTF">2015-06-05T18:19:34Z</dcterms:created>
  <dcterms:modified xsi:type="dcterms:W3CDTF">2022-08-08T04:54:18Z</dcterms:modified>
</cp:coreProperties>
</file>